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982"/>
  </bookViews>
  <sheets>
    <sheet name="Plan1" sheetId="1" r:id="rId1"/>
    <sheet name="Plan2" sheetId="2" r:id="rId2"/>
    <sheet name="Plan3" sheetId="3" r:id="rId3"/>
  </sheets>
  <definedNames>
    <definedName name="BLANK">Plan1!#REF!</definedName>
    <definedName name="GAP">Plan1!$H$5</definedName>
    <definedName name="GAP_2">Plan1!$U$5</definedName>
    <definedName name="MATCH">Plan1!$H$3</definedName>
    <definedName name="MATCH_2">Plan1!$U$3</definedName>
    <definedName name="MISMATCH">Plan1!$H$4</definedName>
    <definedName name="MISMATCH_2">Plan1!$U$4</definedName>
  </definedNames>
  <calcPr calcId="124519"/>
</workbook>
</file>

<file path=xl/calcChain.xml><?xml version="1.0" encoding="utf-8"?>
<calcChain xmlns="http://schemas.openxmlformats.org/spreadsheetml/2006/main">
  <c r="R11" i="1"/>
  <c r="R12" s="1"/>
  <c r="R13" s="1"/>
  <c r="R14" s="1"/>
  <c r="R15" s="1"/>
  <c r="R16" s="1"/>
  <c r="R17" s="1"/>
  <c r="R18" s="1"/>
  <c r="S10"/>
  <c r="T10" s="1"/>
  <c r="U10" s="1"/>
  <c r="V10" s="1"/>
  <c r="W10" s="1"/>
  <c r="X10" s="1"/>
  <c r="Y10" s="1"/>
  <c r="Z10" s="1"/>
  <c r="F10"/>
  <c r="G10" s="1"/>
  <c r="H10" s="1"/>
  <c r="I10" s="1"/>
  <c r="J10" s="1"/>
  <c r="K10" s="1"/>
  <c r="L10" s="1"/>
  <c r="M10" s="1"/>
  <c r="E11"/>
  <c r="F11" l="1"/>
  <c r="S11"/>
  <c r="T11" s="1"/>
  <c r="U11" s="1"/>
  <c r="V11" s="1"/>
  <c r="W11" s="1"/>
  <c r="X11" s="1"/>
  <c r="Y11" s="1"/>
  <c r="Z11" s="1"/>
  <c r="G11"/>
  <c r="H11" s="1"/>
  <c r="I11" s="1"/>
  <c r="J11" s="1"/>
  <c r="K11" s="1"/>
  <c r="L11" s="1"/>
  <c r="M11" s="1"/>
  <c r="E12"/>
  <c r="E13" s="1"/>
  <c r="E14" s="1"/>
  <c r="E15" s="1"/>
  <c r="E16" s="1"/>
  <c r="E17" s="1"/>
  <c r="E18" s="1"/>
  <c r="F12" l="1"/>
  <c r="F13" s="1"/>
  <c r="S12"/>
  <c r="T12" s="1"/>
  <c r="U12" s="1"/>
  <c r="V12" s="1"/>
  <c r="W12" s="1"/>
  <c r="X12" s="1"/>
  <c r="Y12" s="1"/>
  <c r="Z12" s="1"/>
  <c r="G12"/>
  <c r="H12" s="1"/>
  <c r="I12" s="1"/>
  <c r="J12" s="1"/>
  <c r="K12" s="1"/>
  <c r="L12" s="1"/>
  <c r="M12" s="1"/>
  <c r="S13" l="1"/>
  <c r="T13" s="1"/>
  <c r="U13" s="1"/>
  <c r="V13" s="1"/>
  <c r="W13" s="1"/>
  <c r="X13" s="1"/>
  <c r="Y13" s="1"/>
  <c r="Z13" s="1"/>
  <c r="G13"/>
  <c r="H13" s="1"/>
  <c r="I13" s="1"/>
  <c r="J13" s="1"/>
  <c r="K13" s="1"/>
  <c r="L13" s="1"/>
  <c r="M13" s="1"/>
  <c r="F14"/>
  <c r="S14" l="1"/>
  <c r="G14"/>
  <c r="H14" s="1"/>
  <c r="I14" s="1"/>
  <c r="J14" s="1"/>
  <c r="K14" s="1"/>
  <c r="L14" s="1"/>
  <c r="M14" s="1"/>
  <c r="F15"/>
  <c r="T14" l="1"/>
  <c r="U14" s="1"/>
  <c r="V14" s="1"/>
  <c r="W14" s="1"/>
  <c r="X14" s="1"/>
  <c r="Y14" s="1"/>
  <c r="Z14" s="1"/>
  <c r="S15"/>
  <c r="G15"/>
  <c r="H15" s="1"/>
  <c r="I15" s="1"/>
  <c r="J15" s="1"/>
  <c r="K15" s="1"/>
  <c r="L15" s="1"/>
  <c r="M15" s="1"/>
  <c r="F16"/>
  <c r="T15" l="1"/>
  <c r="U15" s="1"/>
  <c r="V15" s="1"/>
  <c r="W15" s="1"/>
  <c r="X15" s="1"/>
  <c r="Y15" s="1"/>
  <c r="Z15" s="1"/>
  <c r="S16"/>
  <c r="G16"/>
  <c r="H16" s="1"/>
  <c r="I16" s="1"/>
  <c r="J16" s="1"/>
  <c r="K16" s="1"/>
  <c r="L16" s="1"/>
  <c r="M16" s="1"/>
  <c r="F17"/>
  <c r="S17" l="1"/>
  <c r="T16"/>
  <c r="U16" s="1"/>
  <c r="V16" s="1"/>
  <c r="W16" s="1"/>
  <c r="X16" s="1"/>
  <c r="Y16" s="1"/>
  <c r="Z16" s="1"/>
  <c r="G17"/>
  <c r="H17" s="1"/>
  <c r="I17" s="1"/>
  <c r="J17" s="1"/>
  <c r="K17" s="1"/>
  <c r="L17" s="1"/>
  <c r="M17" s="1"/>
  <c r="F18"/>
  <c r="S18" l="1"/>
  <c r="T17"/>
  <c r="U17" s="1"/>
  <c r="V17" s="1"/>
  <c r="W17" s="1"/>
  <c r="X17" s="1"/>
  <c r="Y17" s="1"/>
  <c r="Z17" s="1"/>
  <c r="G18"/>
  <c r="H18" s="1"/>
  <c r="I18" s="1"/>
  <c r="J18" s="1"/>
  <c r="K18" s="1"/>
  <c r="L18" s="1"/>
  <c r="M18" s="1"/>
  <c r="T18" l="1"/>
  <c r="U18" s="1"/>
  <c r="V18" s="1"/>
  <c r="W18" s="1"/>
  <c r="X18" s="1"/>
  <c r="Y18" s="1"/>
  <c r="Z18" s="1"/>
</calcChain>
</file>

<file path=xl/sharedStrings.xml><?xml version="1.0" encoding="utf-8"?>
<sst xmlns="http://schemas.openxmlformats.org/spreadsheetml/2006/main" count="48" uniqueCount="14">
  <si>
    <t>Match Value</t>
  </si>
  <si>
    <t>Mismatch Value</t>
  </si>
  <si>
    <t>Gap Value</t>
  </si>
  <si>
    <t>String t</t>
  </si>
  <si>
    <t>A</t>
  </si>
  <si>
    <t>C</t>
  </si>
  <si>
    <t>G</t>
  </si>
  <si>
    <t>String s</t>
  </si>
  <si>
    <t>T</t>
  </si>
  <si>
    <t>Optimal Alignment:</t>
  </si>
  <si>
    <t>ATGTACCC</t>
  </si>
  <si>
    <t>CCCATGTA</t>
  </si>
  <si>
    <t xml:space="preserve"> - -  - ATGTACCC</t>
  </si>
  <si>
    <t>CCCATGTA - -  -</t>
  </si>
</sst>
</file>

<file path=xl/styles.xml><?xml version="1.0" encoding="utf-8"?>
<styleSheet xmlns="http://schemas.openxmlformats.org/spreadsheetml/2006/main">
  <fonts count="2">
    <font>
      <sz val="10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3"/>
        <bgColor indexed="55"/>
      </patternFill>
    </fill>
    <fill>
      <patternFill patternType="solid">
        <fgColor rgb="FFFFFF00"/>
        <bgColor indexed="22"/>
      </patternFill>
    </fill>
    <fill>
      <patternFill patternType="solid">
        <fgColor theme="4"/>
        <bgColor indexed="31"/>
      </patternFill>
    </fill>
    <fill>
      <patternFill patternType="solid">
        <fgColor theme="9" tint="0.39997558519241921"/>
        <bgColor indexed="22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4"/>
      </left>
      <right style="medium">
        <color indexed="63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4"/>
      </top>
      <bottom style="medium">
        <color indexed="63"/>
      </bottom>
      <diagonal/>
    </border>
    <border>
      <left style="medium">
        <color indexed="63"/>
      </left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medium">
        <color indexed="63"/>
      </right>
      <top style="medium">
        <color indexed="64"/>
      </top>
      <bottom/>
      <diagonal/>
    </border>
    <border>
      <left style="medium">
        <color indexed="63"/>
      </left>
      <right style="medium">
        <color indexed="63"/>
      </right>
      <top style="medium">
        <color indexed="64"/>
      </top>
      <bottom/>
      <diagonal/>
    </border>
    <border>
      <left style="medium">
        <color indexed="63"/>
      </left>
      <right style="medium">
        <color indexed="64"/>
      </right>
      <top style="medium">
        <color indexed="64"/>
      </top>
      <bottom/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quotePrefix="1" applyBorder="1"/>
    <xf numFmtId="0" fontId="0" fillId="2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9" xfId="0" applyFont="1" applyBorder="1" applyAlignment="1">
      <alignment horizontal="center" vertical="center" textRotation="90"/>
    </xf>
    <xf numFmtId="0" fontId="0" fillId="0" borderId="11" xfId="0" applyFont="1" applyBorder="1" applyAlignment="1">
      <alignment horizontal="center" vertical="center" textRotation="90"/>
    </xf>
    <xf numFmtId="0" fontId="0" fillId="0" borderId="13" xfId="0" applyFont="1" applyBorder="1" applyAlignment="1">
      <alignment horizontal="center" vertical="center" textRotation="90"/>
    </xf>
    <xf numFmtId="0" fontId="0" fillId="0" borderId="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1" xfId="0" quotePrefix="1" applyFont="1" applyBorder="1"/>
    <xf numFmtId="0" fontId="0" fillId="0" borderId="31" xfId="0" applyBorder="1"/>
    <xf numFmtId="0" fontId="0" fillId="0" borderId="32" xfId="0" applyBorder="1"/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4" xfId="0" quotePrefix="1" applyFont="1" applyBorder="1"/>
    <xf numFmtId="0" fontId="0" fillId="0" borderId="34" xfId="0" applyBorder="1"/>
    <xf numFmtId="0" fontId="0" fillId="0" borderId="35" xfId="0" applyBorder="1"/>
    <xf numFmtId="0" fontId="1" fillId="0" borderId="3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Z21"/>
  <sheetViews>
    <sheetView tabSelected="1" workbookViewId="0"/>
  </sheetViews>
  <sheetFormatPr defaultRowHeight="12.75"/>
  <cols>
    <col min="1" max="1" width="2.5703125" customWidth="1"/>
    <col min="2" max="2" width="5.7109375" customWidth="1"/>
    <col min="3" max="3" width="3" customWidth="1"/>
    <col min="4" max="13" width="4.42578125" customWidth="1"/>
    <col min="14" max="15" width="5.7109375" customWidth="1"/>
    <col min="16" max="26" width="4.42578125" customWidth="1"/>
  </cols>
  <sheetData>
    <row r="2" spans="3:26" ht="13.5" thickBot="1"/>
    <row r="3" spans="3:26">
      <c r="C3" s="5" t="s">
        <v>0</v>
      </c>
      <c r="D3" s="5"/>
      <c r="E3" s="5"/>
      <c r="F3" s="5"/>
      <c r="G3" s="5"/>
      <c r="H3" s="1">
        <v>1</v>
      </c>
      <c r="P3" s="5" t="s">
        <v>0</v>
      </c>
      <c r="Q3" s="5"/>
      <c r="R3" s="5"/>
      <c r="S3" s="5"/>
      <c r="T3" s="5"/>
      <c r="U3" s="1">
        <v>1</v>
      </c>
    </row>
    <row r="4" spans="3:26">
      <c r="C4" s="6" t="s">
        <v>1</v>
      </c>
      <c r="D4" s="6"/>
      <c r="E4" s="6"/>
      <c r="F4" s="6"/>
      <c r="G4" s="6"/>
      <c r="H4" s="4">
        <v>0</v>
      </c>
      <c r="P4" s="6" t="s">
        <v>1</v>
      </c>
      <c r="Q4" s="6"/>
      <c r="R4" s="6"/>
      <c r="S4" s="6"/>
      <c r="T4" s="6"/>
      <c r="U4" s="2">
        <v>-1</v>
      </c>
    </row>
    <row r="5" spans="3:26" ht="13.5" thickBot="1">
      <c r="C5" s="7" t="s">
        <v>2</v>
      </c>
      <c r="D5" s="7"/>
      <c r="E5" s="7"/>
      <c r="F5" s="7"/>
      <c r="G5" s="7"/>
      <c r="H5" s="3">
        <v>-1</v>
      </c>
      <c r="P5" s="7" t="s">
        <v>2</v>
      </c>
      <c r="Q5" s="7"/>
      <c r="R5" s="7"/>
      <c r="S5" s="7"/>
      <c r="T5" s="7"/>
      <c r="U5" s="3">
        <v>-2</v>
      </c>
    </row>
    <row r="7" spans="3:26" ht="13.5" thickBot="1"/>
    <row r="8" spans="3:26" ht="13.5" thickBot="1">
      <c r="D8" s="8"/>
      <c r="E8" s="8"/>
      <c r="F8" s="18" t="s">
        <v>3</v>
      </c>
      <c r="G8" s="19"/>
      <c r="H8" s="19"/>
      <c r="I8" s="19"/>
      <c r="J8" s="19"/>
      <c r="K8" s="19"/>
      <c r="L8" s="19"/>
      <c r="M8" s="20"/>
      <c r="N8" s="8"/>
      <c r="O8" s="8"/>
      <c r="P8" s="8"/>
      <c r="Q8" s="8"/>
      <c r="R8" s="8"/>
      <c r="S8" s="15" t="s">
        <v>3</v>
      </c>
      <c r="T8" s="16"/>
      <c r="U8" s="16"/>
      <c r="V8" s="16"/>
      <c r="W8" s="16"/>
      <c r="X8" s="16"/>
      <c r="Y8" s="16"/>
      <c r="Z8" s="17"/>
    </row>
    <row r="9" spans="3:26" ht="13.5" thickBot="1">
      <c r="D9" s="8"/>
      <c r="E9" s="8"/>
      <c r="F9" s="23" t="s">
        <v>5</v>
      </c>
      <c r="G9" s="24" t="s">
        <v>5</v>
      </c>
      <c r="H9" s="24" t="s">
        <v>5</v>
      </c>
      <c r="I9" s="25" t="s">
        <v>4</v>
      </c>
      <c r="J9" s="25" t="s">
        <v>8</v>
      </c>
      <c r="K9" s="25" t="s">
        <v>6</v>
      </c>
      <c r="L9" s="25" t="s">
        <v>8</v>
      </c>
      <c r="M9" s="26" t="s">
        <v>4</v>
      </c>
      <c r="N9" s="8"/>
      <c r="O9" s="8"/>
      <c r="P9" s="8"/>
      <c r="Q9" s="8"/>
      <c r="R9" s="8"/>
      <c r="S9" s="23" t="s">
        <v>5</v>
      </c>
      <c r="T9" s="24" t="s">
        <v>5</v>
      </c>
      <c r="U9" s="24" t="s">
        <v>5</v>
      </c>
      <c r="V9" s="25" t="s">
        <v>4</v>
      </c>
      <c r="W9" s="25" t="s">
        <v>8</v>
      </c>
      <c r="X9" s="25" t="s">
        <v>6</v>
      </c>
      <c r="Y9" s="25" t="s">
        <v>8</v>
      </c>
      <c r="Z9" s="26" t="s">
        <v>4</v>
      </c>
    </row>
    <row r="10" spans="3:26" ht="13.5" thickBot="1">
      <c r="D10" s="8"/>
      <c r="E10" s="27">
        <v>0</v>
      </c>
      <c r="F10" s="28">
        <f t="shared" ref="F10:M10" si="0">E10+GAP</f>
        <v>-1</v>
      </c>
      <c r="G10" s="28">
        <f t="shared" si="0"/>
        <v>-2</v>
      </c>
      <c r="H10" s="28">
        <f t="shared" si="0"/>
        <v>-3</v>
      </c>
      <c r="I10" s="28">
        <f t="shared" si="0"/>
        <v>-4</v>
      </c>
      <c r="J10" s="28">
        <f t="shared" si="0"/>
        <v>-5</v>
      </c>
      <c r="K10" s="28">
        <f t="shared" si="0"/>
        <v>-6</v>
      </c>
      <c r="L10" s="28">
        <f t="shared" si="0"/>
        <v>-7</v>
      </c>
      <c r="M10" s="29">
        <f t="shared" si="0"/>
        <v>-8</v>
      </c>
      <c r="N10" s="8"/>
      <c r="O10" s="8"/>
      <c r="P10" s="8"/>
      <c r="Q10" s="8"/>
      <c r="R10" s="27">
        <v>0</v>
      </c>
      <c r="S10" s="28">
        <f>R10+GAP_2</f>
        <v>-2</v>
      </c>
      <c r="T10" s="28">
        <f>S10+GAP_2</f>
        <v>-4</v>
      </c>
      <c r="U10" s="28">
        <f>T10+GAP_2</f>
        <v>-6</v>
      </c>
      <c r="V10" s="28">
        <f>U10+GAP_2</f>
        <v>-8</v>
      </c>
      <c r="W10" s="28">
        <f>V10+GAP_2</f>
        <v>-10</v>
      </c>
      <c r="X10" s="28">
        <f>W10+GAP_2</f>
        <v>-12</v>
      </c>
      <c r="Y10" s="28">
        <f>X10+GAP_2</f>
        <v>-14</v>
      </c>
      <c r="Z10" s="29">
        <f>Y10+GAP_2</f>
        <v>-16</v>
      </c>
    </row>
    <row r="11" spans="3:26" ht="13.5" thickBot="1">
      <c r="C11" s="12" t="s">
        <v>7</v>
      </c>
      <c r="D11" s="21" t="s">
        <v>4</v>
      </c>
      <c r="E11" s="30">
        <f t="shared" ref="E11:E18" si="1">E10+GAP</f>
        <v>-1</v>
      </c>
      <c r="F11" s="11">
        <f t="shared" ref="F11:F18" si="2">MAX((E11+GAP),(F10+GAP),(IF(F$9=$D11,E10+MATCH,E10+MISMATCH)))</f>
        <v>0</v>
      </c>
      <c r="G11" s="34">
        <f t="shared" ref="G11:G18" si="3">MAX((F11+GAP),(G10+GAP),(IF(G$9=$D11,F10+MATCH,F10+MISMATCH)))</f>
        <v>-1</v>
      </c>
      <c r="H11" s="34">
        <f t="shared" ref="H11:H18" si="4">MAX((G11+GAP),(H10+GAP),(IF(H$9=$D11,G10+MATCH,G10+MISMATCH)))</f>
        <v>-2</v>
      </c>
      <c r="I11" s="34">
        <f t="shared" ref="I11:I18" si="5">MAX((H11+GAP),(I10+GAP),(IF(I$9=$D11,H10+MATCH,H10+MISMATCH)))</f>
        <v>-2</v>
      </c>
      <c r="J11" s="34">
        <f t="shared" ref="J11:J18" si="6">MAX((I11+GAP),(J10+GAP),(IF(J$9=$D11,I10+MATCH,I10+MISMATCH)))</f>
        <v>-3</v>
      </c>
      <c r="K11" s="34">
        <f t="shared" ref="K11:K18" si="7">MAX((J11+GAP),(K10+GAP),(IF(K$9=$D11,J10+MATCH,J10+MISMATCH)))</f>
        <v>-4</v>
      </c>
      <c r="L11" s="34">
        <f t="shared" ref="L11:L18" si="8">MAX((K11+GAP),(L10+GAP),(IF(L$9=$D11,K10+MATCH,K10+MISMATCH)))</f>
        <v>-5</v>
      </c>
      <c r="M11" s="35">
        <f t="shared" ref="M11:M18" si="9">MAX((L11+GAP),(M10+GAP),(IF(M$9=$D11,L10+MATCH,L10+MISMATCH)))</f>
        <v>-6</v>
      </c>
      <c r="N11" s="8"/>
      <c r="O11" s="8"/>
      <c r="P11" s="12" t="s">
        <v>7</v>
      </c>
      <c r="Q11" s="21" t="s">
        <v>4</v>
      </c>
      <c r="R11" s="30">
        <f>R10+GAP_2</f>
        <v>-2</v>
      </c>
      <c r="S11" s="11">
        <f>MAX((R11+GAP_2),(S10+GAP_2),(IF(S$9=$Q11,R10+MATCH_2,R10+MISMATCH_2)))</f>
        <v>-1</v>
      </c>
      <c r="T11" s="11">
        <f>MAX((S11+GAP_2),(T10+GAP_2),(IF(T$9=$Q11,S10+MATCH_2,S10+MISMATCH_2)))</f>
        <v>-3</v>
      </c>
      <c r="U11" s="11">
        <f>MAX((T11+GAP_2),(U10+GAP_2),(IF(U$9=$Q11,T10+MATCH_2,T10+MISMATCH_2)))</f>
        <v>-5</v>
      </c>
      <c r="V11" s="11">
        <f>MAX((U11+GAP_2),(V10+GAP_2),(IF(V$9=$Q11,U10+MATCH_2,U10+MISMATCH_2)))</f>
        <v>-5</v>
      </c>
      <c r="W11" s="34">
        <f>MAX((V11+GAP_2),(W10+GAP_2),(IF(W$9=$Q11,V10+MATCH_2,V10+MISMATCH_2)))</f>
        <v>-7</v>
      </c>
      <c r="X11" s="34">
        <f>MAX((W11+GAP_2),(X10+GAP_2),(IF(X$9=$Q11,W10+MATCH_2,W10+MISMATCH_2)))</f>
        <v>-9</v>
      </c>
      <c r="Y11" s="34">
        <f>MAX((X11+GAP_2),(Y10+GAP_2),(IF(Y$9=$Q11,X10+MATCH_2,X10+MISMATCH_2)))</f>
        <v>-11</v>
      </c>
      <c r="Z11" s="35">
        <f>MAX((Y11+GAP_2),(Z10+GAP_2),(IF(Z$9=$Q11,Y10+MATCH_2,Y10+MISMATCH_2)))</f>
        <v>-13</v>
      </c>
    </row>
    <row r="12" spans="3:26" ht="13.5" thickBot="1">
      <c r="C12" s="13"/>
      <c r="D12" s="9" t="s">
        <v>8</v>
      </c>
      <c r="E12" s="30">
        <f t="shared" si="1"/>
        <v>-2</v>
      </c>
      <c r="F12" s="34">
        <f t="shared" si="2"/>
        <v>-1</v>
      </c>
      <c r="G12" s="11">
        <f t="shared" si="3"/>
        <v>0</v>
      </c>
      <c r="H12" s="34">
        <f t="shared" si="4"/>
        <v>-1</v>
      </c>
      <c r="I12" s="34">
        <f t="shared" si="5"/>
        <v>-2</v>
      </c>
      <c r="J12" s="34">
        <f t="shared" si="6"/>
        <v>-1</v>
      </c>
      <c r="K12" s="34">
        <f t="shared" si="7"/>
        <v>-2</v>
      </c>
      <c r="L12" s="34">
        <f t="shared" si="8"/>
        <v>-3</v>
      </c>
      <c r="M12" s="35">
        <f t="shared" si="9"/>
        <v>-4</v>
      </c>
      <c r="N12" s="8"/>
      <c r="O12" s="8"/>
      <c r="P12" s="13"/>
      <c r="Q12" s="9" t="s">
        <v>8</v>
      </c>
      <c r="R12" s="30">
        <f>R11+GAP_2</f>
        <v>-4</v>
      </c>
      <c r="S12" s="34">
        <f>MAX((R12+GAP_2),(S11+GAP_2),(IF(S$9=$Q12,R11+MATCH_2,R11+MISMATCH_2)))</f>
        <v>-3</v>
      </c>
      <c r="T12" s="34">
        <f>MAX((S12+GAP_2),(T11+GAP_2),(IF(T$9=$Q12,S11+MATCH_2,S11+MISMATCH_2)))</f>
        <v>-2</v>
      </c>
      <c r="U12" s="34">
        <f>MAX((T12+GAP_2),(U11+GAP_2),(IF(U$9=$Q12,T11+MATCH_2,T11+MISMATCH_2)))</f>
        <v>-4</v>
      </c>
      <c r="V12" s="34">
        <f>MAX((U12+GAP_2),(V11+GAP_2),(IF(V$9=$Q12,U11+MATCH_2,U11+MISMATCH_2)))</f>
        <v>-6</v>
      </c>
      <c r="W12" s="11">
        <f>MAX((V12+GAP_2),(W11+GAP_2),(IF(W$9=$Q12,V11+MATCH_2,V11+MISMATCH_2)))</f>
        <v>-4</v>
      </c>
      <c r="X12" s="34">
        <f>MAX((W12+GAP_2),(X11+GAP_2),(IF(X$9=$Q12,W11+MATCH_2,W11+MISMATCH_2)))</f>
        <v>-6</v>
      </c>
      <c r="Y12" s="34">
        <f>MAX((X12+GAP_2),(Y11+GAP_2),(IF(Y$9=$Q12,X11+MATCH_2,X11+MISMATCH_2)))</f>
        <v>-8</v>
      </c>
      <c r="Z12" s="35">
        <f>MAX((Y12+GAP_2),(Z11+GAP_2),(IF(Z$9=$Q12,Y11+MATCH_2,Y11+MISMATCH_2)))</f>
        <v>-10</v>
      </c>
    </row>
    <row r="13" spans="3:26" ht="13.5" thickBot="1">
      <c r="C13" s="13"/>
      <c r="D13" s="9" t="s">
        <v>6</v>
      </c>
      <c r="E13" s="30">
        <f t="shared" si="1"/>
        <v>-3</v>
      </c>
      <c r="F13" s="34">
        <f t="shared" si="2"/>
        <v>-2</v>
      </c>
      <c r="G13" s="34">
        <f t="shared" si="3"/>
        <v>-1</v>
      </c>
      <c r="H13" s="11">
        <f t="shared" si="4"/>
        <v>0</v>
      </c>
      <c r="I13" s="34">
        <f t="shared" si="5"/>
        <v>-1</v>
      </c>
      <c r="J13" s="34">
        <f t="shared" si="6"/>
        <v>-2</v>
      </c>
      <c r="K13" s="34">
        <f t="shared" si="7"/>
        <v>0</v>
      </c>
      <c r="L13" s="34">
        <f t="shared" si="8"/>
        <v>-1</v>
      </c>
      <c r="M13" s="35">
        <f t="shared" si="9"/>
        <v>-2</v>
      </c>
      <c r="N13" s="8"/>
      <c r="O13" s="8"/>
      <c r="P13" s="13"/>
      <c r="Q13" s="9" t="s">
        <v>6</v>
      </c>
      <c r="R13" s="30">
        <f>R12+GAP_2</f>
        <v>-6</v>
      </c>
      <c r="S13" s="34">
        <f>MAX((R13+GAP_2),(S12+GAP_2),(IF(S$9=$Q13,R12+MATCH_2,R12+MISMATCH_2)))</f>
        <v>-5</v>
      </c>
      <c r="T13" s="34">
        <f>MAX((S13+GAP_2),(T12+GAP_2),(IF(T$9=$Q13,S12+MATCH_2,S12+MISMATCH_2)))</f>
        <v>-4</v>
      </c>
      <c r="U13" s="34">
        <f>MAX((T13+GAP_2),(U12+GAP_2),(IF(U$9=$Q13,T12+MATCH_2,T12+MISMATCH_2)))</f>
        <v>-3</v>
      </c>
      <c r="V13" s="34">
        <f>MAX((U13+GAP_2),(V12+GAP_2),(IF(V$9=$Q13,U12+MATCH_2,U12+MISMATCH_2)))</f>
        <v>-5</v>
      </c>
      <c r="W13" s="34">
        <f>MAX((V13+GAP_2),(W12+GAP_2),(IF(W$9=$Q13,V12+MATCH_2,V12+MISMATCH_2)))</f>
        <v>-6</v>
      </c>
      <c r="X13" s="11">
        <f>MAX((W13+GAP_2),(X12+GAP_2),(IF(X$9=$Q13,W12+MATCH_2,W12+MISMATCH_2)))</f>
        <v>-3</v>
      </c>
      <c r="Y13" s="34">
        <f>MAX((X13+GAP_2),(Y12+GAP_2),(IF(Y$9=$Q13,X12+MATCH_2,X12+MISMATCH_2)))</f>
        <v>-5</v>
      </c>
      <c r="Z13" s="35">
        <f>MAX((Y13+GAP_2),(Z12+GAP_2),(IF(Z$9=$Q13,Y12+MATCH_2,Y12+MISMATCH_2)))</f>
        <v>-7</v>
      </c>
    </row>
    <row r="14" spans="3:26" ht="13.5" thickBot="1">
      <c r="C14" s="13"/>
      <c r="D14" s="9" t="s">
        <v>8</v>
      </c>
      <c r="E14" s="30">
        <f t="shared" si="1"/>
        <v>-4</v>
      </c>
      <c r="F14" s="34">
        <f t="shared" si="2"/>
        <v>-3</v>
      </c>
      <c r="G14" s="34">
        <f t="shared" si="3"/>
        <v>-2</v>
      </c>
      <c r="H14" s="34">
        <f t="shared" si="4"/>
        <v>-1</v>
      </c>
      <c r="I14" s="11">
        <f t="shared" si="5"/>
        <v>0</v>
      </c>
      <c r="J14" s="34">
        <f t="shared" si="6"/>
        <v>0</v>
      </c>
      <c r="K14" s="34">
        <f t="shared" si="7"/>
        <v>-1</v>
      </c>
      <c r="L14" s="34">
        <f t="shared" si="8"/>
        <v>1</v>
      </c>
      <c r="M14" s="35">
        <f t="shared" si="9"/>
        <v>0</v>
      </c>
      <c r="N14" s="8"/>
      <c r="O14" s="8"/>
      <c r="P14" s="13"/>
      <c r="Q14" s="9" t="s">
        <v>8</v>
      </c>
      <c r="R14" s="30">
        <f>R13+GAP_2</f>
        <v>-8</v>
      </c>
      <c r="S14" s="34">
        <f>MAX((R14+GAP_2),(S13+GAP_2),(IF(S$9=$Q14,R13+MATCH_2,R13+MISMATCH_2)))</f>
        <v>-7</v>
      </c>
      <c r="T14" s="34">
        <f>MAX((S14+GAP_2),(T13+GAP_2),(IF(T$9=$Q14,S13+MATCH_2,S13+MISMATCH_2)))</f>
        <v>-6</v>
      </c>
      <c r="U14" s="34">
        <f>MAX((T14+GAP_2),(U13+GAP_2),(IF(U$9=$Q14,T13+MATCH_2,T13+MISMATCH_2)))</f>
        <v>-5</v>
      </c>
      <c r="V14" s="34">
        <f>MAX((U14+GAP_2),(V13+GAP_2),(IF(V$9=$Q14,U13+MATCH_2,U13+MISMATCH_2)))</f>
        <v>-4</v>
      </c>
      <c r="W14" s="34">
        <f>MAX((V14+GAP_2),(W13+GAP_2),(IF(W$9=$Q14,V13+MATCH_2,V13+MISMATCH_2)))</f>
        <v>-4</v>
      </c>
      <c r="X14" s="34">
        <f>MAX((W14+GAP_2),(X13+GAP_2),(IF(X$9=$Q14,W13+MATCH_2,W13+MISMATCH_2)))</f>
        <v>-5</v>
      </c>
      <c r="Y14" s="11">
        <f>MAX((X14+GAP_2),(Y13+GAP_2),(IF(Y$9=$Q14,X13+MATCH_2,X13+MISMATCH_2)))</f>
        <v>-2</v>
      </c>
      <c r="Z14" s="35">
        <f>MAX((Y14+GAP_2),(Z13+GAP_2),(IF(Z$9=$Q14,Y13+MATCH_2,Y13+MISMATCH_2)))</f>
        <v>-4</v>
      </c>
    </row>
    <row r="15" spans="3:26" ht="13.5" thickBot="1">
      <c r="C15" s="13"/>
      <c r="D15" s="10" t="s">
        <v>4</v>
      </c>
      <c r="E15" s="30">
        <f t="shared" si="1"/>
        <v>-5</v>
      </c>
      <c r="F15" s="34">
        <f t="shared" si="2"/>
        <v>-4</v>
      </c>
      <c r="G15" s="34">
        <f t="shared" si="3"/>
        <v>-3</v>
      </c>
      <c r="H15" s="34">
        <f t="shared" si="4"/>
        <v>-2</v>
      </c>
      <c r="I15" s="34">
        <f t="shared" si="5"/>
        <v>0</v>
      </c>
      <c r="J15" s="11">
        <f t="shared" si="6"/>
        <v>0</v>
      </c>
      <c r="K15" s="34">
        <f t="shared" si="7"/>
        <v>0</v>
      </c>
      <c r="L15" s="34">
        <f t="shared" si="8"/>
        <v>0</v>
      </c>
      <c r="M15" s="35">
        <f t="shared" si="9"/>
        <v>2</v>
      </c>
      <c r="N15" s="8"/>
      <c r="O15" s="8"/>
      <c r="P15" s="13"/>
      <c r="Q15" s="10" t="s">
        <v>4</v>
      </c>
      <c r="R15" s="30">
        <f>R14+GAP_2</f>
        <v>-10</v>
      </c>
      <c r="S15" s="34">
        <f>MAX((R15+GAP_2),(S14+GAP_2),(IF(S$9=$Q15,R14+MATCH_2,R14+MISMATCH_2)))</f>
        <v>-9</v>
      </c>
      <c r="T15" s="34">
        <f>MAX((S15+GAP_2),(T14+GAP_2),(IF(T$9=$Q15,S14+MATCH_2,S14+MISMATCH_2)))</f>
        <v>-8</v>
      </c>
      <c r="U15" s="34">
        <f>MAX((T15+GAP_2),(U14+GAP_2),(IF(U$9=$Q15,T14+MATCH_2,T14+MISMATCH_2)))</f>
        <v>-7</v>
      </c>
      <c r="V15" s="34">
        <f>MAX((U15+GAP_2),(V14+GAP_2),(IF(V$9=$Q15,U14+MATCH_2,U14+MISMATCH_2)))</f>
        <v>-4</v>
      </c>
      <c r="W15" s="34">
        <f>MAX((V15+GAP_2),(W14+GAP_2),(IF(W$9=$Q15,V14+MATCH_2,V14+MISMATCH_2)))</f>
        <v>-5</v>
      </c>
      <c r="X15" s="34">
        <f>MAX((W15+GAP_2),(X14+GAP_2),(IF(X$9=$Q15,W14+MATCH_2,W14+MISMATCH_2)))</f>
        <v>-5</v>
      </c>
      <c r="Y15" s="34">
        <f>MAX((X15+GAP_2),(Y14+GAP_2),(IF(Y$9=$Q15,X14+MATCH_2,X14+MISMATCH_2)))</f>
        <v>-4</v>
      </c>
      <c r="Z15" s="31">
        <f>MAX((Y15+GAP_2),(Z14+GAP_2),(IF(Z$9=$Q15,Y14+MATCH_2,Y14+MISMATCH_2)))</f>
        <v>-1</v>
      </c>
    </row>
    <row r="16" spans="3:26" ht="13.5" thickBot="1">
      <c r="C16" s="13"/>
      <c r="D16" s="10" t="s">
        <v>5</v>
      </c>
      <c r="E16" s="30">
        <f t="shared" si="1"/>
        <v>-6</v>
      </c>
      <c r="F16" s="34">
        <f t="shared" si="2"/>
        <v>-4</v>
      </c>
      <c r="G16" s="34">
        <f t="shared" si="3"/>
        <v>-3</v>
      </c>
      <c r="H16" s="34">
        <f t="shared" si="4"/>
        <v>-2</v>
      </c>
      <c r="I16" s="34">
        <f t="shared" si="5"/>
        <v>-1</v>
      </c>
      <c r="J16" s="34">
        <f t="shared" si="6"/>
        <v>0</v>
      </c>
      <c r="K16" s="11">
        <f t="shared" si="7"/>
        <v>0</v>
      </c>
      <c r="L16" s="34">
        <f t="shared" si="8"/>
        <v>0</v>
      </c>
      <c r="M16" s="35">
        <f t="shared" si="9"/>
        <v>1</v>
      </c>
      <c r="N16" s="8"/>
      <c r="O16" s="8"/>
      <c r="P16" s="13"/>
      <c r="Q16" s="10" t="s">
        <v>5</v>
      </c>
      <c r="R16" s="30">
        <f>R15+GAP_2</f>
        <v>-12</v>
      </c>
      <c r="S16" s="34">
        <f>MAX((R16+GAP_2),(S15+GAP_2),(IF(S$9=$Q16,R15+MATCH_2,R15+MISMATCH_2)))</f>
        <v>-9</v>
      </c>
      <c r="T16" s="34">
        <f>MAX((S16+GAP_2),(T15+GAP_2),(IF(T$9=$Q16,S15+MATCH_2,S15+MISMATCH_2)))</f>
        <v>-8</v>
      </c>
      <c r="U16" s="34">
        <f>MAX((T16+GAP_2),(U15+GAP_2),(IF(U$9=$Q16,T15+MATCH_2,T15+MISMATCH_2)))</f>
        <v>-7</v>
      </c>
      <c r="V16" s="34">
        <f>MAX((U16+GAP_2),(V15+GAP_2),(IF(V$9=$Q16,U15+MATCH_2,U15+MISMATCH_2)))</f>
        <v>-6</v>
      </c>
      <c r="W16" s="34">
        <f>MAX((V16+GAP_2),(W15+GAP_2),(IF(W$9=$Q16,V15+MATCH_2,V15+MISMATCH_2)))</f>
        <v>-5</v>
      </c>
      <c r="X16" s="34">
        <f>MAX((W16+GAP_2),(X15+GAP_2),(IF(X$9=$Q16,W15+MATCH_2,W15+MISMATCH_2)))</f>
        <v>-6</v>
      </c>
      <c r="Y16" s="34">
        <f>MAX((X16+GAP_2),(Y15+GAP_2),(IF(Y$9=$Q16,X15+MATCH_2,X15+MISMATCH_2)))</f>
        <v>-6</v>
      </c>
      <c r="Z16" s="31">
        <f>MAX((Y16+GAP_2),(Z15+GAP_2),(IF(Z$9=$Q16,Y15+MATCH_2,Y15+MISMATCH_2)))</f>
        <v>-3</v>
      </c>
    </row>
    <row r="17" spans="3:26" ht="13.5" thickBot="1">
      <c r="C17" s="13"/>
      <c r="D17" s="10" t="s">
        <v>5</v>
      </c>
      <c r="E17" s="30">
        <f t="shared" si="1"/>
        <v>-7</v>
      </c>
      <c r="F17" s="34">
        <f t="shared" si="2"/>
        <v>-5</v>
      </c>
      <c r="G17" s="34">
        <f t="shared" si="3"/>
        <v>-3</v>
      </c>
      <c r="H17" s="34">
        <f t="shared" si="4"/>
        <v>-2</v>
      </c>
      <c r="I17" s="34">
        <f t="shared" si="5"/>
        <v>-2</v>
      </c>
      <c r="J17" s="34">
        <f t="shared" si="6"/>
        <v>-1</v>
      </c>
      <c r="K17" s="34">
        <f t="shared" si="7"/>
        <v>0</v>
      </c>
      <c r="L17" s="11">
        <f t="shared" si="8"/>
        <v>0</v>
      </c>
      <c r="M17" s="35">
        <f t="shared" si="9"/>
        <v>0</v>
      </c>
      <c r="N17" s="8"/>
      <c r="O17" s="8"/>
      <c r="P17" s="13"/>
      <c r="Q17" s="10" t="s">
        <v>5</v>
      </c>
      <c r="R17" s="30">
        <f>R16+GAP_2</f>
        <v>-14</v>
      </c>
      <c r="S17" s="34">
        <f>MAX((R17+GAP_2),(S16+GAP_2),(IF(S$9=$Q17,R16+MATCH_2,R16+MISMATCH_2)))</f>
        <v>-11</v>
      </c>
      <c r="T17" s="34">
        <f>MAX((S17+GAP_2),(T16+GAP_2),(IF(T$9=$Q17,S16+MATCH_2,S16+MISMATCH_2)))</f>
        <v>-8</v>
      </c>
      <c r="U17" s="34">
        <f>MAX((T17+GAP_2),(U16+GAP_2),(IF(U$9=$Q17,T16+MATCH_2,T16+MISMATCH_2)))</f>
        <v>-7</v>
      </c>
      <c r="V17" s="34">
        <f>MAX((U17+GAP_2),(V16+GAP_2),(IF(V$9=$Q17,U16+MATCH_2,U16+MISMATCH_2)))</f>
        <v>-8</v>
      </c>
      <c r="W17" s="34">
        <f>MAX((V17+GAP_2),(W16+GAP_2),(IF(W$9=$Q17,V16+MATCH_2,V16+MISMATCH_2)))</f>
        <v>-7</v>
      </c>
      <c r="X17" s="34">
        <f>MAX((W17+GAP_2),(X16+GAP_2),(IF(X$9=$Q17,W16+MATCH_2,W16+MISMATCH_2)))</f>
        <v>-6</v>
      </c>
      <c r="Y17" s="34">
        <f>MAX((X17+GAP_2),(Y16+GAP_2),(IF(Y$9=$Q17,X16+MATCH_2,X16+MISMATCH_2)))</f>
        <v>-7</v>
      </c>
      <c r="Z17" s="31">
        <f>MAX((Y17+GAP_2),(Z16+GAP_2),(IF(Z$9=$Q17,Y16+MATCH_2,Y16+MISMATCH_2)))</f>
        <v>-5</v>
      </c>
    </row>
    <row r="18" spans="3:26" ht="13.5" thickBot="1">
      <c r="C18" s="14"/>
      <c r="D18" s="22" t="s">
        <v>5</v>
      </c>
      <c r="E18" s="32">
        <f t="shared" si="1"/>
        <v>-8</v>
      </c>
      <c r="F18" s="36">
        <f t="shared" si="2"/>
        <v>-6</v>
      </c>
      <c r="G18" s="36">
        <f t="shared" si="3"/>
        <v>-4</v>
      </c>
      <c r="H18" s="36">
        <f t="shared" si="4"/>
        <v>-2</v>
      </c>
      <c r="I18" s="36">
        <f t="shared" si="5"/>
        <v>-2</v>
      </c>
      <c r="J18" s="36">
        <f t="shared" si="6"/>
        <v>-2</v>
      </c>
      <c r="K18" s="36">
        <f t="shared" si="7"/>
        <v>-1</v>
      </c>
      <c r="L18" s="36">
        <f t="shared" si="8"/>
        <v>0</v>
      </c>
      <c r="M18" s="33">
        <f t="shared" si="9"/>
        <v>0</v>
      </c>
      <c r="N18" s="8"/>
      <c r="O18" s="8"/>
      <c r="P18" s="14"/>
      <c r="Q18" s="22" t="s">
        <v>5</v>
      </c>
      <c r="R18" s="32">
        <f>R17+GAP_2</f>
        <v>-16</v>
      </c>
      <c r="S18" s="36">
        <f>MAX((R18+GAP_2),(S17+GAP_2),(IF(S$9=$Q18,R17+MATCH_2,R17+MISMATCH_2)))</f>
        <v>-13</v>
      </c>
      <c r="T18" s="36">
        <f>MAX((S18+GAP_2),(T17+GAP_2),(IF(T$9=$Q18,S17+MATCH_2,S17+MISMATCH_2)))</f>
        <v>-10</v>
      </c>
      <c r="U18" s="36">
        <f>MAX((T18+GAP_2),(U17+GAP_2),(IF(U$9=$Q18,T17+MATCH_2,T17+MISMATCH_2)))</f>
        <v>-7</v>
      </c>
      <c r="V18" s="36">
        <f>MAX((U18+GAP_2),(V17+GAP_2),(IF(V$9=$Q18,U17+MATCH_2,U17+MISMATCH_2)))</f>
        <v>-8</v>
      </c>
      <c r="W18" s="36">
        <f>MAX((V18+GAP_2),(W17+GAP_2),(IF(W$9=$Q18,V17+MATCH_2,V17+MISMATCH_2)))</f>
        <v>-9</v>
      </c>
      <c r="X18" s="36">
        <f>MAX((W18+GAP_2),(X17+GAP_2),(IF(X$9=$Q18,W17+MATCH_2,W17+MISMATCH_2)))</f>
        <v>-8</v>
      </c>
      <c r="Y18" s="36">
        <f>MAX((X18+GAP_2),(Y17+GAP_2),(IF(Y$9=$Q18,X17+MATCH_2,X17+MISMATCH_2)))</f>
        <v>-7</v>
      </c>
      <c r="Z18" s="33">
        <f>MAX((Y18+GAP_2),(Z17+GAP_2),(IF(Z$9=$Q18,Y17+MATCH_2,Y17+MISMATCH_2)))</f>
        <v>-7</v>
      </c>
    </row>
    <row r="19" spans="3:26" ht="13.5" thickBot="1"/>
    <row r="20" spans="3:26" ht="18">
      <c r="C20" s="37" t="s">
        <v>9</v>
      </c>
      <c r="D20" s="38"/>
      <c r="E20" s="38"/>
      <c r="F20" s="38"/>
      <c r="G20" s="38"/>
      <c r="H20" s="47"/>
      <c r="I20" s="39" t="s">
        <v>11</v>
      </c>
      <c r="J20" s="40"/>
      <c r="K20" s="40"/>
      <c r="L20" s="40"/>
      <c r="M20" s="41"/>
      <c r="P20" s="37" t="s">
        <v>9</v>
      </c>
      <c r="Q20" s="38"/>
      <c r="R20" s="38"/>
      <c r="S20" s="38"/>
      <c r="T20" s="38"/>
      <c r="U20" s="47"/>
      <c r="V20" s="39" t="s">
        <v>13</v>
      </c>
      <c r="W20" s="40"/>
      <c r="X20" s="40"/>
      <c r="Y20" s="40"/>
      <c r="Z20" s="41"/>
    </row>
    <row r="21" spans="3:26" ht="18.75" thickBot="1">
      <c r="C21" s="42"/>
      <c r="D21" s="43"/>
      <c r="E21" s="43"/>
      <c r="F21" s="43"/>
      <c r="G21" s="43"/>
      <c r="H21" s="48"/>
      <c r="I21" s="44" t="s">
        <v>10</v>
      </c>
      <c r="J21" s="45"/>
      <c r="K21" s="45"/>
      <c r="L21" s="45"/>
      <c r="M21" s="46"/>
      <c r="P21" s="42"/>
      <c r="Q21" s="43"/>
      <c r="R21" s="43"/>
      <c r="S21" s="43"/>
      <c r="T21" s="43"/>
      <c r="U21" s="48"/>
      <c r="V21" s="44" t="s">
        <v>12</v>
      </c>
      <c r="W21" s="45"/>
      <c r="X21" s="45"/>
      <c r="Y21" s="45"/>
      <c r="Z21" s="46"/>
    </row>
  </sheetData>
  <sheetProtection selectLockedCells="1" selectUnlockedCells="1"/>
  <mergeCells count="12">
    <mergeCell ref="C20:H21"/>
    <mergeCell ref="P20:U21"/>
    <mergeCell ref="C11:C18"/>
    <mergeCell ref="P3:T3"/>
    <mergeCell ref="P4:T4"/>
    <mergeCell ref="P5:T5"/>
    <mergeCell ref="S8:Z8"/>
    <mergeCell ref="P11:P18"/>
    <mergeCell ref="C3:G3"/>
    <mergeCell ref="C4:G4"/>
    <mergeCell ref="C5:G5"/>
    <mergeCell ref="F8:M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Plan1</vt:lpstr>
      <vt:lpstr>Plan2</vt:lpstr>
      <vt:lpstr>Plan3</vt:lpstr>
      <vt:lpstr>GAP</vt:lpstr>
      <vt:lpstr>GAP_2</vt:lpstr>
      <vt:lpstr>MATCH</vt:lpstr>
      <vt:lpstr>MATCH_2</vt:lpstr>
      <vt:lpstr>MISMATCH</vt:lpstr>
      <vt:lpstr>MISMATCH_2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</dc:creator>
  <cp:lastModifiedBy>Leandro</cp:lastModifiedBy>
  <dcterms:created xsi:type="dcterms:W3CDTF">2015-04-07T23:27:46Z</dcterms:created>
  <dcterms:modified xsi:type="dcterms:W3CDTF">2015-04-07T23:51:29Z</dcterms:modified>
</cp:coreProperties>
</file>